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лист 1" sheetId="1" r:id="rId1"/>
  </sheets>
  <externalReferences>
    <externalReference r:id="rId4"/>
    <externalReference r:id="rId5"/>
  </externalReferences>
  <definedNames>
    <definedName name="D66000">'[1]4-10'!#REF!</definedName>
    <definedName name="а">#REF!</definedName>
  </definedNames>
  <calcPr fullCalcOnLoad="1"/>
</workbook>
</file>

<file path=xl/sharedStrings.xml><?xml version="1.0" encoding="utf-8"?>
<sst xmlns="http://schemas.openxmlformats.org/spreadsheetml/2006/main" count="7" uniqueCount="7">
  <si>
    <t>инвестиции</t>
  </si>
  <si>
    <t>чист поток</t>
  </si>
  <si>
    <t>год</t>
  </si>
  <si>
    <t>наростающим итогом</t>
  </si>
  <si>
    <t>дисконт</t>
  </si>
  <si>
    <t>NPV</t>
  </si>
  <si>
    <t>Дисконтированный доход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</si>
</sst>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0"/>
    <numFmt numFmtId="179" formatCode="0.000"/>
    <numFmt numFmtId="180" formatCode="0.00000"/>
    <numFmt numFmtId="181" formatCode="0.0000000"/>
    <numFmt numFmtId="182" formatCode="0.000000"/>
    <numFmt numFmtId="183" formatCode="0.000%"/>
    <numFmt numFmtId="184" formatCode="0.00000000"/>
    <numFmt numFmtId="185" formatCode="0.000000000"/>
    <numFmt numFmtId="186" formatCode="0.00000%"/>
    <numFmt numFmtId="187" formatCode="0.000000%"/>
    <numFmt numFmtId="188" formatCode="0.0000%"/>
    <numFmt numFmtId="189" formatCode="#,##0.00&quot;р.&quot;"/>
    <numFmt numFmtId="190" formatCode="[$-FC19]d\ mmmm\ yyyy\ &quot;г.&quot;"/>
    <numFmt numFmtId="191" formatCode="[$-419]mmmm\ yyyy;@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#,##0_ ;\-#,##0\ "/>
    <numFmt numFmtId="214" formatCode="#,##0.0"/>
    <numFmt numFmtId="215" formatCode="[$-409]dddd\,\ mmmm\ dd\,\ yyyy"/>
    <numFmt numFmtId="216" formatCode="[$-409]h:mm:ss\ AM/PM"/>
    <numFmt numFmtId="217" formatCode="0.000000000%"/>
    <numFmt numFmtId="218" formatCode="_-* #,##0.0_р_._-;\-* #,##0.0_р_._-;_-* &quot;-&quot;??_р_._-;_-@_-"/>
    <numFmt numFmtId="219" formatCode="_-* #,##0_р_._-;\-* #,##0_р_._-;_-* &quot;-&quot;??_р_._-;_-@_-"/>
    <numFmt numFmtId="220" formatCode="#,##0;[Red]\-#,##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">
    <xf numFmtId="0" fontId="0" fillId="0" borderId="0" xfId="0" applyAlignment="1">
      <alignment/>
    </xf>
    <xf numFmtId="9" fontId="21" fillId="0" borderId="10" xfId="0" applyNumberFormat="1" applyFont="1" applyFill="1" applyBorder="1" applyAlignment="1">
      <alignment vertical="top" wrapText="1"/>
    </xf>
    <xf numFmtId="0" fontId="21" fillId="3" borderId="1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ální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80;&#1079;&#1085;&#1077;&#1089;-&#1087;&#1083;&#1072;&#1085;&#1080;&#1088;&#1086;&#1074;&#1072;&#1085;&#1080;&#1077;\&#1041;&#1080;&#1079;&#1085;&#1077;&#1089;-&#1087;&#1083;&#1072;&#1085;&#1099;\&#1057;&#1087;&#1086;&#1088;&#1090;&#1052;&#1080;&#1088;\&#1041;&#1080;&#1079;&#1085;&#1077;&#1089;-&#1087;&#1083;&#1072;&#1085;%20&#1057;&#1087;&#1086;&#1088;&#1090;&#1052;&#1080;&#1088;%202011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80;&#1079;&#1085;&#1077;&#1089;-&#1087;&#1083;&#1072;&#1085;&#1080;&#1088;&#1086;&#1074;&#1072;&#1085;&#1080;&#1077;%20&#1092;&#1077;&#1074;&#1088;&#1072;&#1083;&#1100;%202008%20&#1075;\&#1041;&#1080;&#1079;&#1085;&#1077;&#1089;-&#1087;&#1083;&#1072;&#1085;%20&#1057;&#1055;%20=&#1041;&#1077;&#1083;&#1058;&#1088;&#1072;&#1085;&#1089;&#1054;&#1081;&#1083;=%20&#1054;&#1054;&#1054;\&#1044;&#1086;&#1087;&#1086;&#1083;&#1085;&#1077;&#1085;&#1080;&#1103;%20&#1076;&#1083;&#1103;%20&#1073;&#1072;&#1085;&#1082;&#1072;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2"/>
      <sheetName val="пр3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4-11"/>
      <sheetName val="4-12-13"/>
      <sheetName val="4-14"/>
      <sheetName val="4-15"/>
      <sheetName val="4-16"/>
      <sheetName val="4-17"/>
      <sheetName val="4-18"/>
      <sheetName val="4-19"/>
      <sheetName val="4-22"/>
      <sheetName val="исх"/>
      <sheetName val="займ 1"/>
      <sheetName val="займ 2 (существующий)"/>
      <sheetName val="займ 3"/>
      <sheetName val="займ 4"/>
      <sheetName val="займ 5"/>
      <sheetName val="займ 6"/>
      <sheetName val="займ 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чувствительность проекта"/>
      <sheetName val="18"/>
      <sheetName val="4-18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I10"/>
  <sheetViews>
    <sheetView tabSelected="1" zoomScale="85" zoomScaleNormal="85" workbookViewId="0" topLeftCell="A1">
      <selection activeCell="I8" sqref="I8"/>
    </sheetView>
  </sheetViews>
  <sheetFormatPr defaultColWidth="9.00390625" defaultRowHeight="12.75" outlineLevelCol="1"/>
  <cols>
    <col min="1" max="1" width="24.00390625" style="0" customWidth="1"/>
    <col min="8" max="8" width="10.00390625" style="0" customWidth="1"/>
    <col min="10" max="23" width="9.125" style="0" hidden="1" customWidth="1" outlineLevel="1"/>
    <col min="24" max="24" width="9.125" style="0" customWidth="1" collapsed="1"/>
  </cols>
  <sheetData>
    <row r="1" spans="1:2" ht="12.75">
      <c r="A1" s="4" t="s">
        <v>0</v>
      </c>
      <c r="B1" s="4">
        <v>300</v>
      </c>
    </row>
    <row r="2" spans="1:9" ht="12.75">
      <c r="A2" s="4" t="s">
        <v>1</v>
      </c>
      <c r="B2" s="6">
        <v>100</v>
      </c>
      <c r="C2" s="6">
        <v>100</v>
      </c>
      <c r="D2" s="6">
        <v>100</v>
      </c>
      <c r="E2" s="6">
        <v>100</v>
      </c>
      <c r="F2" s="6">
        <v>100</v>
      </c>
      <c r="G2" s="6">
        <v>100</v>
      </c>
      <c r="H2" s="6">
        <v>100</v>
      </c>
      <c r="I2" s="6">
        <v>100</v>
      </c>
    </row>
    <row r="3" spans="1:9" ht="12.75">
      <c r="A3" s="4" t="s">
        <v>3</v>
      </c>
      <c r="B3" s="6">
        <f>B2-B1</f>
        <v>-200</v>
      </c>
      <c r="C3" s="6">
        <f aca="true" t="shared" si="0" ref="C3:I3">B3+C2</f>
        <v>-100</v>
      </c>
      <c r="D3" s="6">
        <f t="shared" si="0"/>
        <v>0</v>
      </c>
      <c r="E3" s="6">
        <f t="shared" si="0"/>
        <v>100</v>
      </c>
      <c r="F3" s="6">
        <f t="shared" si="0"/>
        <v>200</v>
      </c>
      <c r="G3" s="6">
        <f t="shared" si="0"/>
        <v>300</v>
      </c>
      <c r="H3" s="6">
        <f t="shared" si="0"/>
        <v>400</v>
      </c>
      <c r="I3" s="6">
        <f t="shared" si="0"/>
        <v>500</v>
      </c>
    </row>
    <row r="4" spans="1:9" ht="15">
      <c r="A4" s="4" t="s">
        <v>4</v>
      </c>
      <c r="B4" s="1">
        <v>0.25</v>
      </c>
      <c r="C4" s="1">
        <f aca="true" t="shared" si="1" ref="C4:I4">B4</f>
        <v>0.25</v>
      </c>
      <c r="D4" s="1">
        <f t="shared" si="1"/>
        <v>0.25</v>
      </c>
      <c r="E4" s="1">
        <f t="shared" si="1"/>
        <v>0.25</v>
      </c>
      <c r="F4" s="1">
        <f t="shared" si="1"/>
        <v>0.25</v>
      </c>
      <c r="G4" s="1">
        <f t="shared" si="1"/>
        <v>0.25</v>
      </c>
      <c r="H4" s="1">
        <f t="shared" si="1"/>
        <v>0.25</v>
      </c>
      <c r="I4" s="1">
        <f t="shared" si="1"/>
        <v>0.25</v>
      </c>
    </row>
    <row r="5" spans="1:9" ht="15">
      <c r="A5" s="4" t="s">
        <v>2</v>
      </c>
      <c r="B5" s="2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</row>
    <row r="6" spans="1:9" ht="15">
      <c r="A6" s="4"/>
      <c r="B6" s="3">
        <f aca="true" t="shared" si="2" ref="B6:I6">1/(1+B4)^B5</f>
        <v>1</v>
      </c>
      <c r="C6" s="3">
        <f t="shared" si="2"/>
        <v>0.8</v>
      </c>
      <c r="D6" s="3">
        <f t="shared" si="2"/>
        <v>0.64</v>
      </c>
      <c r="E6" s="3">
        <f t="shared" si="2"/>
        <v>0.512</v>
      </c>
      <c r="F6" s="3">
        <f t="shared" si="2"/>
        <v>0.4096</v>
      </c>
      <c r="G6" s="3">
        <f t="shared" si="2"/>
        <v>0.32768</v>
      </c>
      <c r="H6" s="3">
        <f t="shared" si="2"/>
        <v>0.262144</v>
      </c>
      <c r="I6" s="3">
        <f t="shared" si="2"/>
        <v>0.2097152</v>
      </c>
    </row>
    <row r="7" spans="1:9" ht="12.75">
      <c r="A7" s="5" t="s">
        <v>6</v>
      </c>
      <c r="B7" s="6">
        <f aca="true" t="shared" si="3" ref="B7:I7">B2*B6</f>
        <v>100</v>
      </c>
      <c r="C7" s="6">
        <f t="shared" si="3"/>
        <v>80</v>
      </c>
      <c r="D7" s="6">
        <f t="shared" si="3"/>
        <v>64</v>
      </c>
      <c r="E7" s="6">
        <f t="shared" si="3"/>
        <v>51.2</v>
      </c>
      <c r="F7" s="6">
        <f t="shared" si="3"/>
        <v>40.96</v>
      </c>
      <c r="G7" s="6">
        <f t="shared" si="3"/>
        <v>32.768</v>
      </c>
      <c r="H7" s="6">
        <f t="shared" si="3"/>
        <v>26.214399999999998</v>
      </c>
      <c r="I7" s="6">
        <f t="shared" si="3"/>
        <v>20.971519999999998</v>
      </c>
    </row>
    <row r="8" spans="1:9" ht="12.75">
      <c r="A8" s="5" t="s">
        <v>5</v>
      </c>
      <c r="B8" s="6">
        <f>B7-B1</f>
        <v>-200</v>
      </c>
      <c r="C8" s="7">
        <f aca="true" t="shared" si="4" ref="C8:I8">B8+C7</f>
        <v>-120</v>
      </c>
      <c r="D8" s="7">
        <f t="shared" si="4"/>
        <v>-56</v>
      </c>
      <c r="E8" s="7">
        <f t="shared" si="4"/>
        <v>-4.799999999999997</v>
      </c>
      <c r="F8" s="7">
        <f t="shared" si="4"/>
        <v>36.160000000000004</v>
      </c>
      <c r="G8" s="7">
        <f t="shared" si="4"/>
        <v>68.928</v>
      </c>
      <c r="H8" s="7">
        <f t="shared" si="4"/>
        <v>95.1424</v>
      </c>
      <c r="I8" s="7">
        <f t="shared" si="4"/>
        <v>116.11392</v>
      </c>
    </row>
    <row r="9" spans="1:2" ht="12.75">
      <c r="A9" s="4"/>
      <c r="B9" s="4"/>
    </row>
    <row r="10" ht="12.75">
      <c r="A10" s="4"/>
    </row>
  </sheetData>
  <sheetProtection/>
  <printOptions horizontalCentered="1"/>
  <pageMargins left="0.2362204724409449" right="0.15748031496062992" top="1.11" bottom="0.984251968503937" header="0.5118110236220472" footer="0.5118110236220472"/>
  <pageSetup errors="blank" fitToHeight="4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2011-09-23T06:41:51Z</dcterms:created>
  <dcterms:modified xsi:type="dcterms:W3CDTF">2011-09-23T06:45:15Z</dcterms:modified>
  <cp:category/>
  <cp:version/>
  <cp:contentType/>
  <cp:contentStatus/>
</cp:coreProperties>
</file>