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5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<sst xmlns="http://schemas.openxmlformats.org/spreadsheetml/2006/main" count="25" uniqueCount="13">
  <si>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Инвестиции</t>
  </si>
  <si>
    <t>ДП</t>
  </si>
  <si>
    <t>Ст. диск.</t>
  </si>
  <si>
    <t>ДДП</t>
  </si>
  <si>
    <t>npv</t>
  </si>
  <si>
    <t>PI</t>
  </si>
  <si>
    <t>PP</t>
  </si>
  <si>
    <t>Сальдо накопленное</t>
  </si>
  <si>
    <t>Сальдо нак. Диск.</t>
  </si>
  <si>
    <t>года</t>
  </si>
  <si>
    <t>месяца</t>
  </si>
  <si>
    <t>IRR</t>
  </si>
  <si>
    <t>при ставке 19 %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</si>
</sst>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9.8515625" style="0" customWidth="1"/>
  </cols>
  <sheetData>
    <row r="1" ht="15.75" thickBot="1"/>
    <row r="2" spans="1:7" ht="15">
      <c r="A2" s="1"/>
      <c r="B2" s="2">
        <v>0</v>
      </c>
      <c r="C2" s="2">
        <v>1</v>
      </c>
      <c r="D2" s="2">
        <v>2</v>
      </c>
      <c r="E2" s="2">
        <v>3</v>
      </c>
      <c r="F2" s="2">
        <v>4</v>
      </c>
      <c r="G2" s="3">
        <v>5</v>
      </c>
    </row>
    <row r="3" spans="1:7" ht="15">
      <c r="A3" s="4" t="s">
        <v>0</v>
      </c>
      <c r="B3" s="5">
        <v>10</v>
      </c>
      <c r="C3" s="5">
        <v>5</v>
      </c>
      <c r="D3" s="5"/>
      <c r="E3" s="5"/>
      <c r="F3" s="5"/>
      <c r="G3" s="6"/>
    </row>
    <row r="4" spans="1:7" ht="15">
      <c r="A4" s="4" t="s">
        <v>1</v>
      </c>
      <c r="B4" s="5"/>
      <c r="C4" s="5"/>
      <c r="D4" s="5">
        <v>5</v>
      </c>
      <c r="E4" s="5">
        <v>6</v>
      </c>
      <c r="F4" s="5">
        <v>7</v>
      </c>
      <c r="G4" s="6">
        <v>7</v>
      </c>
    </row>
    <row r="5" spans="1:7" ht="15">
      <c r="A5" s="4" t="s">
        <v>7</v>
      </c>
      <c r="B5" s="5">
        <f>-B3</f>
        <v>-10</v>
      </c>
      <c r="C5" s="5">
        <f>B5-C3</f>
        <v>-15</v>
      </c>
      <c r="D5" s="5">
        <f>C5+D4</f>
        <v>-10</v>
      </c>
      <c r="E5" s="5">
        <f>D5+E4</f>
        <v>-4</v>
      </c>
      <c r="F5" s="5">
        <f>E5+F4</f>
        <v>3</v>
      </c>
      <c r="G5" s="6">
        <f>F5+G4</f>
        <v>10</v>
      </c>
    </row>
    <row r="6" spans="1:7" ht="15">
      <c r="A6" s="4" t="s">
        <v>8</v>
      </c>
      <c r="B6" s="5">
        <f>B8</f>
        <v>-10</v>
      </c>
      <c r="C6" s="5">
        <f>B6+C8</f>
        <v>-14.424778761061948</v>
      </c>
      <c r="D6" s="5">
        <f>C6+D8</f>
        <v>-10.509045344192966</v>
      </c>
      <c r="E6" s="5">
        <f>D6+E8</f>
        <v>-6.350744370526791</v>
      </c>
      <c r="F6" s="5">
        <f>E6+F8</f>
        <v>-2.0575132767711537</v>
      </c>
      <c r="G6" s="6">
        <f>F6+G8</f>
        <v>1.7418062752249863</v>
      </c>
    </row>
    <row r="7" spans="1:7" ht="15">
      <c r="A7" s="4" t="s">
        <v>2</v>
      </c>
      <c r="B7" s="5">
        <v>0.13</v>
      </c>
      <c r="C7" s="5"/>
      <c r="D7" s="5"/>
      <c r="E7" s="5"/>
      <c r="F7" s="5"/>
      <c r="G7" s="6"/>
    </row>
    <row r="8" spans="1:7" ht="15">
      <c r="A8" s="4" t="s">
        <v>3</v>
      </c>
      <c r="B8" s="5">
        <f>-B3/(1+$B$7)^B2</f>
        <v>-10</v>
      </c>
      <c r="C8" s="5">
        <f>-C3/(1+$B$7)^C2</f>
        <v>-4.424778761061948</v>
      </c>
      <c r="D8" s="5">
        <f>D4/(1+$B$7)^D2</f>
        <v>3.9157334168689806</v>
      </c>
      <c r="E8" s="5">
        <f>E4/(1+$B$7)^E2</f>
        <v>4.158300973666175</v>
      </c>
      <c r="F8" s="5">
        <f>F4/(1+$B$7)^F2</f>
        <v>4.2932310937556375</v>
      </c>
      <c r="G8" s="6">
        <f>G4/(1+$B$7)^G2</f>
        <v>3.79931955199614</v>
      </c>
    </row>
    <row r="9" spans="1:7" ht="15">
      <c r="A9" s="4" t="s">
        <v>4</v>
      </c>
      <c r="B9" s="5">
        <f>SUM(B8:G8)</f>
        <v>1.7418062752249863</v>
      </c>
      <c r="C9" s="5"/>
      <c r="D9" s="5"/>
      <c r="E9" s="5"/>
      <c r="F9" s="5"/>
      <c r="G9" s="6"/>
    </row>
    <row r="10" spans="1:7" ht="15">
      <c r="A10" s="4" t="s">
        <v>5</v>
      </c>
      <c r="B10" s="5">
        <f>SUM(D8:G8)/-SUM(B8:C8)</f>
        <v>1.1207509871781738</v>
      </c>
      <c r="C10" s="5"/>
      <c r="D10" s="5"/>
      <c r="E10" s="5"/>
      <c r="F10" s="5"/>
      <c r="G10" s="6"/>
    </row>
    <row r="11" spans="1:7" ht="15">
      <c r="A11" s="4" t="s">
        <v>6</v>
      </c>
      <c r="B11" s="5">
        <f>(1-(B9/G8))</f>
        <v>0.5415478347142841</v>
      </c>
      <c r="C11" s="5" t="s">
        <v>9</v>
      </c>
      <c r="D11" s="5"/>
      <c r="E11" s="5"/>
      <c r="F11" s="5"/>
      <c r="G11" s="6"/>
    </row>
    <row r="12" spans="1:7" ht="15">
      <c r="A12" s="4"/>
      <c r="B12" s="5">
        <f>B11*12</f>
        <v>6.49857401657141</v>
      </c>
      <c r="C12" s="5" t="s">
        <v>10</v>
      </c>
      <c r="D12" s="5"/>
      <c r="E12" s="5"/>
      <c r="F12" s="5"/>
      <c r="G12" s="6"/>
    </row>
    <row r="13" spans="1:7" ht="15.75" thickBot="1">
      <c r="A13" s="7" t="s">
        <v>11</v>
      </c>
      <c r="B13" s="8">
        <v>0.171</v>
      </c>
      <c r="C13" s="9"/>
      <c r="D13" s="9"/>
      <c r="E13" s="9"/>
      <c r="F13" s="9"/>
      <c r="G13" s="10"/>
    </row>
    <row r="15" ht="15.75" thickBot="1">
      <c r="A15" t="s">
        <v>12</v>
      </c>
    </row>
    <row r="16" spans="1:7" ht="15">
      <c r="A16" s="1"/>
      <c r="B16" s="2">
        <v>0</v>
      </c>
      <c r="C16" s="2">
        <v>1</v>
      </c>
      <c r="D16" s="2">
        <v>2</v>
      </c>
      <c r="E16" s="2">
        <v>3</v>
      </c>
      <c r="F16" s="2">
        <v>4</v>
      </c>
      <c r="G16" s="3">
        <v>5</v>
      </c>
    </row>
    <row r="17" spans="1:7" ht="15">
      <c r="A17" s="4" t="s">
        <v>0</v>
      </c>
      <c r="B17" s="5">
        <v>10</v>
      </c>
      <c r="C17" s="5">
        <v>5</v>
      </c>
      <c r="D17" s="5"/>
      <c r="E17" s="5"/>
      <c r="F17" s="5"/>
      <c r="G17" s="6"/>
    </row>
    <row r="18" spans="1:7" ht="15">
      <c r="A18" s="4" t="s">
        <v>1</v>
      </c>
      <c r="B18" s="5"/>
      <c r="C18" s="5"/>
      <c r="D18" s="5">
        <v>5</v>
      </c>
      <c r="E18" s="5">
        <v>6</v>
      </c>
      <c r="F18" s="5">
        <v>7</v>
      </c>
      <c r="G18" s="6">
        <v>7</v>
      </c>
    </row>
    <row r="19" spans="1:7" ht="15">
      <c r="A19" s="4" t="s">
        <v>7</v>
      </c>
      <c r="B19" s="5">
        <f>-B17</f>
        <v>-10</v>
      </c>
      <c r="C19" s="5">
        <f>B19-C17</f>
        <v>-15</v>
      </c>
      <c r="D19" s="5">
        <f>C19+D18</f>
        <v>-10</v>
      </c>
      <c r="E19" s="5">
        <f>D19+E18</f>
        <v>-4</v>
      </c>
      <c r="F19" s="5">
        <f>E19+F18</f>
        <v>3</v>
      </c>
      <c r="G19" s="6">
        <f>F19+G18</f>
        <v>10</v>
      </c>
    </row>
    <row r="20" spans="1:7" ht="15">
      <c r="A20" s="4" t="s">
        <v>8</v>
      </c>
      <c r="B20" s="5">
        <f>B22</f>
        <v>-10</v>
      </c>
      <c r="C20" s="5">
        <f>B20+C22</f>
        <v>-14.201680672268907</v>
      </c>
      <c r="D20" s="5">
        <f>C20+D22</f>
        <v>-10.670856577925287</v>
      </c>
      <c r="E20" s="5">
        <f>D20+E22</f>
        <v>-7.110361692872897</v>
      </c>
      <c r="F20" s="5">
        <f>E20+F22</f>
        <v>-3.6196804330176127</v>
      </c>
      <c r="G20" s="6">
        <f>F20+G22</f>
        <v>-0.686334836500567</v>
      </c>
    </row>
    <row r="21" spans="1:7" ht="15">
      <c r="A21" s="4" t="s">
        <v>2</v>
      </c>
      <c r="B21" s="5">
        <v>0.19</v>
      </c>
      <c r="C21" s="5"/>
      <c r="D21" s="5"/>
      <c r="E21" s="5"/>
      <c r="F21" s="5"/>
      <c r="G21" s="6"/>
    </row>
    <row r="22" spans="1:7" ht="15">
      <c r="A22" s="4" t="s">
        <v>3</v>
      </c>
      <c r="B22" s="5">
        <f>-B17/(1+$B$21)^B16</f>
        <v>-10</v>
      </c>
      <c r="C22" s="5">
        <f>-C17/(1+$B$21)^C16</f>
        <v>-4.201680672268908</v>
      </c>
      <c r="D22" s="5">
        <f>D18/(1+$B$21)^D16</f>
        <v>3.53082409434362</v>
      </c>
      <c r="E22" s="5">
        <f>E18/(1+$B$21)^E16</f>
        <v>3.56049488505239</v>
      </c>
      <c r="F22" s="5">
        <f>F18/(1+$B$21)^F16</f>
        <v>3.4906812598552843</v>
      </c>
      <c r="G22" s="5">
        <f>G18/(1+$B$21)^G16</f>
        <v>2.9333455965170456</v>
      </c>
    </row>
    <row r="23" spans="1:7" ht="15">
      <c r="A23" s="4" t="s">
        <v>4</v>
      </c>
      <c r="B23" s="5">
        <f>SUM(B22:G22)</f>
        <v>-0.686334836500567</v>
      </c>
      <c r="C23" s="5"/>
      <c r="D23" s="5"/>
      <c r="E23" s="5"/>
      <c r="F23" s="5"/>
      <c r="G23" s="6"/>
    </row>
    <row r="24" spans="1:7" ht="15">
      <c r="A24" s="4" t="s">
        <v>5</v>
      </c>
      <c r="B24" s="5">
        <f>SUM(D22:G22)/-SUM(B22:C22)</f>
        <v>0.9516722807434512</v>
      </c>
      <c r="C24" s="5"/>
      <c r="D24" s="5"/>
      <c r="E24" s="5"/>
      <c r="F24" s="5"/>
      <c r="G24" s="6"/>
    </row>
    <row r="25" spans="1:7" ht="15">
      <c r="A25" s="4" t="s">
        <v>6</v>
      </c>
      <c r="B25" s="5">
        <f>(1-(B23/G22))</f>
        <v>1.2339768069999995</v>
      </c>
      <c r="C25" s="5" t="s">
        <v>9</v>
      </c>
      <c r="D25" s="5"/>
      <c r="E25" s="5"/>
      <c r="F25" s="5"/>
      <c r="G25" s="6"/>
    </row>
    <row r="26" spans="1:7" ht="15">
      <c r="A26" s="4"/>
      <c r="B26" s="5">
        <f>B25*12</f>
        <v>14.807721683999993</v>
      </c>
      <c r="C26" s="5" t="s">
        <v>10</v>
      </c>
      <c r="D26" s="5"/>
      <c r="E26" s="5"/>
      <c r="F26" s="5"/>
      <c r="G26" s="6"/>
    </row>
    <row r="27" spans="1:7" ht="15.75" thickBot="1">
      <c r="A27" s="7" t="s">
        <v>11</v>
      </c>
      <c r="B27" s="8">
        <v>0.171</v>
      </c>
      <c r="C27" s="9"/>
      <c r="D27" s="9"/>
      <c r="E27" s="9"/>
      <c r="F27" s="9"/>
      <c r="G27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Храмцов</dc:creator>
  <cp:keywords/>
  <dc:description/>
  <cp:lastModifiedBy>Максим Храмцов</cp:lastModifiedBy>
  <dcterms:created xsi:type="dcterms:W3CDTF">2015-01-27T00:34:24Z</dcterms:created>
  <dcterms:modified xsi:type="dcterms:W3CDTF">2015-01-27T00:55:55Z</dcterms:modified>
  <cp:category/>
  <cp:version/>
  <cp:contentType/>
  <cp:contentStatus/>
</cp:coreProperties>
</file>