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870" windowWidth="12030" windowHeight="1845" tabRatio="921" firstSheet="1" activeTab="1"/>
  </bookViews>
  <sheets>
    <sheet name="НУ_2009" sheetId="1" state="hidden" r:id="rId1"/>
    <sheet name="NPV+IRR" sheetId="2" r:id="rId2"/>
  </sheets>
  <definedNames>
    <definedName name="КР2010">#REF!</definedName>
    <definedName name="КР2011">#REF!</definedName>
  </definedNames>
  <calcPr fullCalcOnLoad="1"/>
</workbook>
</file>

<file path=xl/sharedStrings.xml><?xml version="1.0" encoding="utf-8"?>
<sst xmlns="http://schemas.openxmlformats.org/spreadsheetml/2006/main" count="73" uniqueCount="61">
  <si>
    <t xml:space="preserve">Выручка </t>
  </si>
  <si>
    <t>Расходы</t>
  </si>
  <si>
    <t>аренда офиса ОМ</t>
  </si>
  <si>
    <t>ремонт офиса, оборудования, охрана, уборка</t>
  </si>
  <si>
    <t>услуги управления ОМ</t>
  </si>
  <si>
    <t>канцтовары, почта, аудит</t>
  </si>
  <si>
    <t>аренда а/м ОМ</t>
  </si>
  <si>
    <t>ГСМ, содержание а/м, транспортные услуги</t>
  </si>
  <si>
    <t>Прочие операционные</t>
  </si>
  <si>
    <t>Налог на имущество</t>
  </si>
  <si>
    <t>Амортизация ОС</t>
  </si>
  <si>
    <t>11.</t>
  </si>
  <si>
    <t>Амортизация НА</t>
  </si>
  <si>
    <t>12.</t>
  </si>
  <si>
    <t>Лизинг</t>
  </si>
  <si>
    <t>перенесенный убыток</t>
  </si>
  <si>
    <t>налогооблагаемая база</t>
  </si>
  <si>
    <t>налог на прибыль</t>
  </si>
  <si>
    <t>1.</t>
  </si>
  <si>
    <t>Персонал</t>
  </si>
  <si>
    <t>2.</t>
  </si>
  <si>
    <t>3.</t>
  </si>
  <si>
    <t>Административные расходы</t>
  </si>
  <si>
    <t>4.</t>
  </si>
  <si>
    <t>Связь и передача данных</t>
  </si>
  <si>
    <t>5.</t>
  </si>
  <si>
    <t>Транспорт</t>
  </si>
  <si>
    <t>6.</t>
  </si>
  <si>
    <t>Производственные</t>
  </si>
  <si>
    <t>7.</t>
  </si>
  <si>
    <t>Реклама</t>
  </si>
  <si>
    <t>8.</t>
  </si>
  <si>
    <t>9.</t>
  </si>
  <si>
    <t>ИТОГО</t>
  </si>
  <si>
    <t>10.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</si>
  <si>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</si>
  <si>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</si>
  <si>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</si>
  <si>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</si>
  <si>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</si>
  <si>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</si>
  <si>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</si>
  <si>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</si>
  <si>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</si>
  <si>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</si>
  <si>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</si>
  <si>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</si>
  <si>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Статья</t>
  </si>
  <si>
    <r>
      <t xml:space="preserve">Прибыль (+) / </t>
    </r>
    <r>
      <rPr>
        <b/>
        <sz val="9"/>
        <color indexed="10"/>
        <rFont val="Times New Roman"/>
        <family val="1"/>
      </rPr>
      <t>убыток (-)</t>
    </r>
  </si>
  <si>
    <t>распространение</t>
  </si>
  <si>
    <t>Расчет УСН 15% 2009г.</t>
  </si>
  <si>
    <t>Доход</t>
  </si>
  <si>
    <t>год</t>
  </si>
  <si>
    <t>ставка дисконта</t>
  </si>
  <si>
    <t>поток</t>
  </si>
  <si>
    <t>дисконт</t>
  </si>
  <si>
    <t>NPV</t>
  </si>
  <si>
    <t>NPV кумулятивный</t>
  </si>
  <si>
    <t>IRR</t>
  </si>
  <si>
    <t>Проданных игрушек</t>
  </si>
  <si>
    <t>Денежный поток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</si>
</sst>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%"/>
    <numFmt numFmtId="166" formatCode="#,##0.00_ ;[Red]\-#,##0.00\ "/>
    <numFmt numFmtId="167" formatCode="#,##0.00&quot;р.&quot;"/>
    <numFmt numFmtId="168" formatCode="[$€-2]\ #,##0.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4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4" fontId="7" fillId="35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166" fontId="6" fillId="0" borderId="10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5" fillId="34" borderId="12" xfId="0" applyFont="1" applyFill="1" applyBorder="1" applyAlignment="1">
      <alignment horizontal="center" wrapText="1"/>
    </xf>
    <xf numFmtId="0" fontId="3" fillId="35" borderId="12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41" fontId="0" fillId="0" borderId="10" xfId="0" applyNumberFormat="1" applyBorder="1" applyAlignment="1">
      <alignment/>
    </xf>
    <xf numFmtId="41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9" fontId="0" fillId="0" borderId="0" xfId="0" applyNumberForma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zoomScale="80" zoomScaleNormal="80" zoomScalePageLayoutView="0" workbookViewId="0" topLeftCell="A1">
      <selection activeCell="C39" sqref="C39"/>
    </sheetView>
  </sheetViews>
  <sheetFormatPr defaultColWidth="8.875" defaultRowHeight="12.75"/>
  <cols>
    <col min="1" max="1" width="3.00390625" style="9" bestFit="1" customWidth="1"/>
    <col min="2" max="2" width="21.25390625" style="29" customWidth="1"/>
    <col min="3" max="3" width="24.875" style="3" customWidth="1"/>
    <col min="4" max="5" width="11.25390625" style="3" bestFit="1" customWidth="1"/>
    <col min="6" max="6" width="11.125" style="3" bestFit="1" customWidth="1"/>
    <col min="7" max="10" width="11.25390625" style="3" bestFit="1" customWidth="1"/>
    <col min="11" max="14" width="11.125" style="3" bestFit="1" customWidth="1"/>
    <col min="15" max="15" width="12.125" style="3" bestFit="1" customWidth="1"/>
    <col min="16" max="16384" width="8.875" style="3" customWidth="1"/>
  </cols>
  <sheetData>
    <row r="1" spans="1:2" ht="12">
      <c r="A1" s="4"/>
      <c r="B1" s="23" t="s">
        <v>50</v>
      </c>
    </row>
    <row r="3" spans="1:15" s="5" customFormat="1" ht="12">
      <c r="A3" s="19"/>
      <c r="B3" s="24" t="s">
        <v>47</v>
      </c>
      <c r="C3" s="15" t="s">
        <v>35</v>
      </c>
      <c r="D3" s="15" t="s">
        <v>36</v>
      </c>
      <c r="E3" s="15" t="s">
        <v>37</v>
      </c>
      <c r="F3" s="15" t="s">
        <v>38</v>
      </c>
      <c r="G3" s="15" t="s">
        <v>39</v>
      </c>
      <c r="H3" s="15" t="s">
        <v>40</v>
      </c>
      <c r="I3" s="15" t="s">
        <v>41</v>
      </c>
      <c r="J3" s="15" t="s">
        <v>42</v>
      </c>
      <c r="K3" s="15" t="s">
        <v>43</v>
      </c>
      <c r="L3" s="15" t="s">
        <v>44</v>
      </c>
      <c r="M3" s="15" t="s">
        <v>45</v>
      </c>
      <c r="N3" s="15" t="s">
        <v>46</v>
      </c>
      <c r="O3" s="15" t="s">
        <v>33</v>
      </c>
    </row>
    <row r="4" spans="1:15" ht="12">
      <c r="A4" s="18"/>
      <c r="B4" s="25" t="s">
        <v>15</v>
      </c>
      <c r="C4" s="16">
        <v>0</v>
      </c>
      <c r="D4" s="17" t="e">
        <f aca="true" t="shared" si="0" ref="D4:N4">IF(AND(C27&lt;0,C28&lt;=0),C27,0)</f>
        <v>#REF!</v>
      </c>
      <c r="E4" s="17" t="e">
        <f t="shared" si="0"/>
        <v>#REF!</v>
      </c>
      <c r="F4" s="17" t="e">
        <f t="shared" si="0"/>
        <v>#REF!</v>
      </c>
      <c r="G4" s="17" t="e">
        <f t="shared" si="0"/>
        <v>#REF!</v>
      </c>
      <c r="H4" s="17" t="e">
        <f t="shared" si="0"/>
        <v>#REF!</v>
      </c>
      <c r="I4" s="17" t="e">
        <f t="shared" si="0"/>
        <v>#REF!</v>
      </c>
      <c r="J4" s="17" t="e">
        <f t="shared" si="0"/>
        <v>#REF!</v>
      </c>
      <c r="K4" s="17" t="e">
        <f t="shared" si="0"/>
        <v>#REF!</v>
      </c>
      <c r="L4" s="17" t="e">
        <f t="shared" si="0"/>
        <v>#REF!</v>
      </c>
      <c r="M4" s="17" t="e">
        <f t="shared" si="0"/>
        <v>#REF!</v>
      </c>
      <c r="N4" s="17" t="e">
        <f t="shared" si="0"/>
        <v>#REF!</v>
      </c>
      <c r="O4" s="17">
        <f>C4</f>
        <v>0</v>
      </c>
    </row>
    <row r="5" spans="1:15" s="8" customFormat="1" ht="12">
      <c r="A5" s="13"/>
      <c r="B5" s="26" t="s">
        <v>0</v>
      </c>
      <c r="C5" s="7" t="e">
        <f>#REF!/1.18</f>
        <v>#REF!</v>
      </c>
      <c r="D5" s="7" t="e">
        <f>#REF!/1.18</f>
        <v>#REF!</v>
      </c>
      <c r="E5" s="7" t="e">
        <f>#REF!/1.18</f>
        <v>#REF!</v>
      </c>
      <c r="F5" s="7" t="e">
        <f>#REF!/1.18</f>
        <v>#REF!</v>
      </c>
      <c r="G5" s="7" t="e">
        <f>#REF!/1.18</f>
        <v>#REF!</v>
      </c>
      <c r="H5" s="7" t="e">
        <f>#REF!/1.18</f>
        <v>#REF!</v>
      </c>
      <c r="I5" s="7" t="e">
        <f>#REF!/1.18</f>
        <v>#REF!</v>
      </c>
      <c r="J5" s="7" t="e">
        <f>#REF!/1.18</f>
        <v>#REF!</v>
      </c>
      <c r="K5" s="7" t="e">
        <f>#REF!/1.18</f>
        <v>#REF!</v>
      </c>
      <c r="L5" s="7" t="e">
        <f>#REF!/1.18</f>
        <v>#REF!</v>
      </c>
      <c r="M5" s="7" t="e">
        <f>#REF!/1.18</f>
        <v>#REF!</v>
      </c>
      <c r="N5" s="7" t="e">
        <f>#REF!/1.18</f>
        <v>#REF!</v>
      </c>
      <c r="O5" s="7" t="e">
        <f>SUM(C5:N5)</f>
        <v>#REF!</v>
      </c>
    </row>
    <row r="6" spans="1:15" s="8" customFormat="1" ht="12">
      <c r="A6" s="13"/>
      <c r="B6" s="26" t="s">
        <v>1</v>
      </c>
      <c r="C6" s="7" t="e">
        <f>C7+C8+C11+C14+C15+C18+C20+C21+C22+C23+C24+C25</f>
        <v>#REF!</v>
      </c>
      <c r="D6" s="7" t="e">
        <f aca="true" t="shared" si="1" ref="D6:N6">D7+D8+D11+D14+D15+D18+D20+D21+D22+D23+D24+D25</f>
        <v>#REF!</v>
      </c>
      <c r="E6" s="7" t="e">
        <f t="shared" si="1"/>
        <v>#REF!</v>
      </c>
      <c r="F6" s="7" t="e">
        <f t="shared" si="1"/>
        <v>#REF!</v>
      </c>
      <c r="G6" s="7" t="e">
        <f t="shared" si="1"/>
        <v>#REF!</v>
      </c>
      <c r="H6" s="7" t="e">
        <f t="shared" si="1"/>
        <v>#REF!</v>
      </c>
      <c r="I6" s="7" t="e">
        <f t="shared" si="1"/>
        <v>#REF!</v>
      </c>
      <c r="J6" s="7" t="e">
        <f t="shared" si="1"/>
        <v>#REF!</v>
      </c>
      <c r="K6" s="7" t="e">
        <f t="shared" si="1"/>
        <v>#REF!</v>
      </c>
      <c r="L6" s="7" t="e">
        <f t="shared" si="1"/>
        <v>#REF!</v>
      </c>
      <c r="M6" s="7" t="e">
        <f t="shared" si="1"/>
        <v>#REF!</v>
      </c>
      <c r="N6" s="7" t="e">
        <f t="shared" si="1"/>
        <v>#REF!</v>
      </c>
      <c r="O6" s="7" t="e">
        <f aca="true" t="shared" si="2" ref="O6:O26">SUM(C6:N6)</f>
        <v>#REF!</v>
      </c>
    </row>
    <row r="7" spans="1:15" ht="12">
      <c r="A7" s="14" t="s">
        <v>18</v>
      </c>
      <c r="B7" s="27" t="s">
        <v>19</v>
      </c>
      <c r="C7" s="11" t="e">
        <f>#REF!</f>
        <v>#REF!</v>
      </c>
      <c r="D7" s="11" t="e">
        <f>#REF!</f>
        <v>#REF!</v>
      </c>
      <c r="E7" s="11" t="e">
        <f>#REF!</f>
        <v>#REF!</v>
      </c>
      <c r="F7" s="11" t="e">
        <f>#REF!</f>
        <v>#REF!</v>
      </c>
      <c r="G7" s="11" t="e">
        <f>#REF!</f>
        <v>#REF!</v>
      </c>
      <c r="H7" s="11" t="e">
        <f>#REF!</f>
        <v>#REF!</v>
      </c>
      <c r="I7" s="11" t="e">
        <f>#REF!</f>
        <v>#REF!</v>
      </c>
      <c r="J7" s="11" t="e">
        <f>#REF!</f>
        <v>#REF!</v>
      </c>
      <c r="K7" s="11" t="e">
        <f>#REF!</f>
        <v>#REF!</v>
      </c>
      <c r="L7" s="11" t="e">
        <f>#REF!</f>
        <v>#REF!</v>
      </c>
      <c r="M7" s="11" t="e">
        <f>#REF!</f>
        <v>#REF!</v>
      </c>
      <c r="N7" s="11" t="e">
        <f>#REF!</f>
        <v>#REF!</v>
      </c>
      <c r="O7" s="11" t="e">
        <f t="shared" si="2"/>
        <v>#REF!</v>
      </c>
    </row>
    <row r="8" spans="1:15" ht="12">
      <c r="A8" s="14" t="s">
        <v>20</v>
      </c>
      <c r="B8" s="27" t="e">
        <f>#REF!</f>
        <v>#REF!</v>
      </c>
      <c r="C8" s="11" t="e">
        <f>SUM(C9:C10)</f>
        <v>#REF!</v>
      </c>
      <c r="D8" s="11" t="e">
        <f aca="true" t="shared" si="3" ref="D8:N8">SUM(D9:D10)</f>
        <v>#REF!</v>
      </c>
      <c r="E8" s="11" t="e">
        <f t="shared" si="3"/>
        <v>#REF!</v>
      </c>
      <c r="F8" s="11" t="e">
        <f t="shared" si="3"/>
        <v>#REF!</v>
      </c>
      <c r="G8" s="11" t="e">
        <f t="shared" si="3"/>
        <v>#REF!</v>
      </c>
      <c r="H8" s="11" t="e">
        <f t="shared" si="3"/>
        <v>#REF!</v>
      </c>
      <c r="I8" s="11" t="e">
        <f t="shared" si="3"/>
        <v>#REF!</v>
      </c>
      <c r="J8" s="11" t="e">
        <f t="shared" si="3"/>
        <v>#REF!</v>
      </c>
      <c r="K8" s="11" t="e">
        <f t="shared" si="3"/>
        <v>#REF!</v>
      </c>
      <c r="L8" s="11" t="e">
        <f t="shared" si="3"/>
        <v>#REF!</v>
      </c>
      <c r="M8" s="11" t="e">
        <f t="shared" si="3"/>
        <v>#REF!</v>
      </c>
      <c r="N8" s="11" t="e">
        <f t="shared" si="3"/>
        <v>#REF!</v>
      </c>
      <c r="O8" s="11" t="e">
        <f t="shared" si="2"/>
        <v>#REF!</v>
      </c>
    </row>
    <row r="9" spans="1:15" ht="12">
      <c r="A9" s="20"/>
      <c r="B9" s="21" t="s">
        <v>2</v>
      </c>
      <c r="C9" s="6" t="e">
        <f>#REF!/1.18</f>
        <v>#REF!</v>
      </c>
      <c r="D9" s="6" t="e">
        <f>#REF!/1.18</f>
        <v>#REF!</v>
      </c>
      <c r="E9" s="6" t="e">
        <f>#REF!/1.18</f>
        <v>#REF!</v>
      </c>
      <c r="F9" s="6" t="e">
        <f>#REF!/1.18</f>
        <v>#REF!</v>
      </c>
      <c r="G9" s="6" t="e">
        <f>#REF!/1.18</f>
        <v>#REF!</v>
      </c>
      <c r="H9" s="6" t="e">
        <f>#REF!/1.18</f>
        <v>#REF!</v>
      </c>
      <c r="I9" s="6" t="e">
        <f>#REF!/1.18</f>
        <v>#REF!</v>
      </c>
      <c r="J9" s="6" t="e">
        <f>#REF!/1.18</f>
        <v>#REF!</v>
      </c>
      <c r="K9" s="6" t="e">
        <f>#REF!/1.18</f>
        <v>#REF!</v>
      </c>
      <c r="L9" s="6" t="e">
        <f>#REF!/1.18</f>
        <v>#REF!</v>
      </c>
      <c r="M9" s="6" t="e">
        <f>#REF!/1.18</f>
        <v>#REF!</v>
      </c>
      <c r="N9" s="6" t="e">
        <f>#REF!/1.18</f>
        <v>#REF!</v>
      </c>
      <c r="O9" s="6" t="e">
        <f t="shared" si="2"/>
        <v>#REF!</v>
      </c>
    </row>
    <row r="10" spans="1:15" ht="36">
      <c r="A10" s="20"/>
      <c r="B10" s="21" t="s">
        <v>3</v>
      </c>
      <c r="C10" s="6" t="e">
        <f>(#REF!-#REF!)/1.18</f>
        <v>#REF!</v>
      </c>
      <c r="D10" s="6" t="e">
        <f>(#REF!-#REF!)/1.18</f>
        <v>#REF!</v>
      </c>
      <c r="E10" s="6" t="e">
        <f>(#REF!-#REF!)/1.18</f>
        <v>#REF!</v>
      </c>
      <c r="F10" s="6" t="e">
        <f>(#REF!-#REF!)/1.18</f>
        <v>#REF!</v>
      </c>
      <c r="G10" s="6" t="e">
        <f>(#REF!-#REF!)/1.18</f>
        <v>#REF!</v>
      </c>
      <c r="H10" s="6" t="e">
        <f>(#REF!-#REF!)/1.18</f>
        <v>#REF!</v>
      </c>
      <c r="I10" s="6" t="e">
        <f>(#REF!-#REF!)/1.18</f>
        <v>#REF!</v>
      </c>
      <c r="J10" s="6" t="e">
        <f>(#REF!-#REF!)/1.18</f>
        <v>#REF!</v>
      </c>
      <c r="K10" s="6" t="e">
        <f>(#REF!-#REF!)/1.18</f>
        <v>#REF!</v>
      </c>
      <c r="L10" s="6" t="e">
        <f>(#REF!-#REF!)/1.18</f>
        <v>#REF!</v>
      </c>
      <c r="M10" s="6" t="e">
        <f>(#REF!-#REF!)/1.18</f>
        <v>#REF!</v>
      </c>
      <c r="N10" s="6" t="e">
        <f>(#REF!-#REF!)/1.18</f>
        <v>#REF!</v>
      </c>
      <c r="O10" s="6" t="e">
        <f t="shared" si="2"/>
        <v>#REF!</v>
      </c>
    </row>
    <row r="11" spans="1:15" ht="24">
      <c r="A11" s="14" t="s">
        <v>21</v>
      </c>
      <c r="B11" s="27" t="s">
        <v>22</v>
      </c>
      <c r="C11" s="11" t="e">
        <f>SUM(C12:C13)</f>
        <v>#REF!</v>
      </c>
      <c r="D11" s="11" t="e">
        <f aca="true" t="shared" si="4" ref="D11:N11">SUM(D12:D13)</f>
        <v>#REF!</v>
      </c>
      <c r="E11" s="11" t="e">
        <f t="shared" si="4"/>
        <v>#REF!</v>
      </c>
      <c r="F11" s="11" t="e">
        <f t="shared" si="4"/>
        <v>#REF!</v>
      </c>
      <c r="G11" s="11" t="e">
        <f t="shared" si="4"/>
        <v>#REF!</v>
      </c>
      <c r="H11" s="11" t="e">
        <f t="shared" si="4"/>
        <v>#REF!</v>
      </c>
      <c r="I11" s="11" t="e">
        <f t="shared" si="4"/>
        <v>#REF!</v>
      </c>
      <c r="J11" s="11" t="e">
        <f t="shared" si="4"/>
        <v>#REF!</v>
      </c>
      <c r="K11" s="11" t="e">
        <f t="shared" si="4"/>
        <v>#REF!</v>
      </c>
      <c r="L11" s="11" t="e">
        <f t="shared" si="4"/>
        <v>#REF!</v>
      </c>
      <c r="M11" s="11" t="e">
        <f t="shared" si="4"/>
        <v>#REF!</v>
      </c>
      <c r="N11" s="11" t="e">
        <f t="shared" si="4"/>
        <v>#REF!</v>
      </c>
      <c r="O11" s="11" t="e">
        <f t="shared" si="2"/>
        <v>#REF!</v>
      </c>
    </row>
    <row r="12" spans="1:15" ht="12">
      <c r="A12" s="20"/>
      <c r="B12" s="21" t="s">
        <v>4</v>
      </c>
      <c r="C12" s="6" t="e">
        <f>#REF!/1.18</f>
        <v>#REF!</v>
      </c>
      <c r="D12" s="6" t="e">
        <f>#REF!/1.18</f>
        <v>#REF!</v>
      </c>
      <c r="E12" s="6" t="e">
        <f>#REF!/1.18</f>
        <v>#REF!</v>
      </c>
      <c r="F12" s="6" t="e">
        <f>#REF!/1.18</f>
        <v>#REF!</v>
      </c>
      <c r="G12" s="6" t="e">
        <f>#REF!/1.18</f>
        <v>#REF!</v>
      </c>
      <c r="H12" s="6" t="e">
        <f>#REF!/1.18</f>
        <v>#REF!</v>
      </c>
      <c r="I12" s="6" t="e">
        <f>#REF!/1.18</f>
        <v>#REF!</v>
      </c>
      <c r="J12" s="6" t="e">
        <f>#REF!/1.18</f>
        <v>#REF!</v>
      </c>
      <c r="K12" s="6" t="e">
        <f>#REF!/1.18</f>
        <v>#REF!</v>
      </c>
      <c r="L12" s="6" t="e">
        <f>#REF!/1.18</f>
        <v>#REF!</v>
      </c>
      <c r="M12" s="6" t="e">
        <f>#REF!/1.18</f>
        <v>#REF!</v>
      </c>
      <c r="N12" s="6" t="e">
        <f>#REF!/1.18</f>
        <v>#REF!</v>
      </c>
      <c r="O12" s="6" t="e">
        <f t="shared" si="2"/>
        <v>#REF!</v>
      </c>
    </row>
    <row r="13" spans="1:15" ht="12">
      <c r="A13" s="20"/>
      <c r="B13" s="21" t="s">
        <v>5</v>
      </c>
      <c r="C13" s="6" t="e">
        <f>(#REF!-#REF!)/1.18</f>
        <v>#REF!</v>
      </c>
      <c r="D13" s="6" t="e">
        <f>(#REF!-#REF!)/1.18</f>
        <v>#REF!</v>
      </c>
      <c r="E13" s="6" t="e">
        <f>(#REF!-#REF!)/1.18</f>
        <v>#REF!</v>
      </c>
      <c r="F13" s="6" t="e">
        <f>(#REF!-#REF!)/1.18</f>
        <v>#REF!</v>
      </c>
      <c r="G13" s="6" t="e">
        <f>(#REF!-#REF!)/1.18</f>
        <v>#REF!</v>
      </c>
      <c r="H13" s="6" t="e">
        <f>(#REF!-#REF!)/1.18</f>
        <v>#REF!</v>
      </c>
      <c r="I13" s="6" t="e">
        <f>(#REF!-#REF!)/1.18</f>
        <v>#REF!</v>
      </c>
      <c r="J13" s="6" t="e">
        <f>(#REF!-#REF!)/1.18</f>
        <v>#REF!</v>
      </c>
      <c r="K13" s="6" t="e">
        <f>(#REF!-#REF!)/1.18</f>
        <v>#REF!</v>
      </c>
      <c r="L13" s="6" t="e">
        <f>(#REF!-#REF!)/1.18</f>
        <v>#REF!</v>
      </c>
      <c r="M13" s="6" t="e">
        <f>(#REF!-#REF!)/1.18</f>
        <v>#REF!</v>
      </c>
      <c r="N13" s="6" t="e">
        <f>(#REF!-#REF!)/1.18</f>
        <v>#REF!</v>
      </c>
      <c r="O13" s="6" t="e">
        <f t="shared" si="2"/>
        <v>#REF!</v>
      </c>
    </row>
    <row r="14" spans="1:15" ht="12">
      <c r="A14" s="14" t="s">
        <v>23</v>
      </c>
      <c r="B14" s="27" t="s">
        <v>24</v>
      </c>
      <c r="C14" s="11" t="e">
        <f>#REF!/1.18</f>
        <v>#REF!</v>
      </c>
      <c r="D14" s="11" t="e">
        <f>#REF!/1.18</f>
        <v>#REF!</v>
      </c>
      <c r="E14" s="11" t="e">
        <f>#REF!/1.18</f>
        <v>#REF!</v>
      </c>
      <c r="F14" s="11" t="e">
        <f>#REF!/1.18</f>
        <v>#REF!</v>
      </c>
      <c r="G14" s="11" t="e">
        <f>#REF!/1.18</f>
        <v>#REF!</v>
      </c>
      <c r="H14" s="11" t="e">
        <f>#REF!/1.18</f>
        <v>#REF!</v>
      </c>
      <c r="I14" s="11" t="e">
        <f>#REF!/1.18</f>
        <v>#REF!</v>
      </c>
      <c r="J14" s="11" t="e">
        <f>#REF!/1.18</f>
        <v>#REF!</v>
      </c>
      <c r="K14" s="11" t="e">
        <f>#REF!/1.18</f>
        <v>#REF!</v>
      </c>
      <c r="L14" s="11" t="e">
        <f>#REF!/1.18</f>
        <v>#REF!</v>
      </c>
      <c r="M14" s="11" t="e">
        <f>#REF!/1.18</f>
        <v>#REF!</v>
      </c>
      <c r="N14" s="11" t="e">
        <f>#REF!/1.18</f>
        <v>#REF!</v>
      </c>
      <c r="O14" s="11" t="e">
        <f t="shared" si="2"/>
        <v>#REF!</v>
      </c>
    </row>
    <row r="15" spans="1:15" ht="12">
      <c r="A15" s="14" t="s">
        <v>25</v>
      </c>
      <c r="B15" s="27" t="s">
        <v>26</v>
      </c>
      <c r="C15" s="11" t="e">
        <f>SUM(C16:C17)</f>
        <v>#REF!</v>
      </c>
      <c r="D15" s="11" t="e">
        <f aca="true" t="shared" si="5" ref="D15:N15">SUM(D16:D17)</f>
        <v>#REF!</v>
      </c>
      <c r="E15" s="11" t="e">
        <f t="shared" si="5"/>
        <v>#REF!</v>
      </c>
      <c r="F15" s="11" t="e">
        <f t="shared" si="5"/>
        <v>#REF!</v>
      </c>
      <c r="G15" s="11" t="e">
        <f t="shared" si="5"/>
        <v>#REF!</v>
      </c>
      <c r="H15" s="11" t="e">
        <f t="shared" si="5"/>
        <v>#REF!</v>
      </c>
      <c r="I15" s="11" t="e">
        <f t="shared" si="5"/>
        <v>#REF!</v>
      </c>
      <c r="J15" s="11" t="e">
        <f t="shared" si="5"/>
        <v>#REF!</v>
      </c>
      <c r="K15" s="11" t="e">
        <f t="shared" si="5"/>
        <v>#REF!</v>
      </c>
      <c r="L15" s="11" t="e">
        <f t="shared" si="5"/>
        <v>#REF!</v>
      </c>
      <c r="M15" s="11" t="e">
        <f t="shared" si="5"/>
        <v>#REF!</v>
      </c>
      <c r="N15" s="11" t="e">
        <f t="shared" si="5"/>
        <v>#REF!</v>
      </c>
      <c r="O15" s="11" t="e">
        <f t="shared" si="2"/>
        <v>#REF!</v>
      </c>
    </row>
    <row r="16" spans="1:15" ht="12">
      <c r="A16" s="20"/>
      <c r="B16" s="21" t="s">
        <v>6</v>
      </c>
      <c r="C16" s="6" t="e">
        <f>#REF!/1.18</f>
        <v>#REF!</v>
      </c>
      <c r="D16" s="6" t="e">
        <f>#REF!/1.18</f>
        <v>#REF!</v>
      </c>
      <c r="E16" s="6" t="e">
        <f>#REF!/1.18</f>
        <v>#REF!</v>
      </c>
      <c r="F16" s="6" t="e">
        <f>#REF!/1.18</f>
        <v>#REF!</v>
      </c>
      <c r="G16" s="6" t="e">
        <f>#REF!/1.18</f>
        <v>#REF!</v>
      </c>
      <c r="H16" s="6" t="e">
        <f>#REF!/1.18</f>
        <v>#REF!</v>
      </c>
      <c r="I16" s="6" t="e">
        <f>#REF!/1.18</f>
        <v>#REF!</v>
      </c>
      <c r="J16" s="6" t="e">
        <f>#REF!/1.18</f>
        <v>#REF!</v>
      </c>
      <c r="K16" s="6" t="e">
        <f>#REF!/1.18</f>
        <v>#REF!</v>
      </c>
      <c r="L16" s="6" t="e">
        <f>#REF!/1.18</f>
        <v>#REF!</v>
      </c>
      <c r="M16" s="6" t="e">
        <f>#REF!/1.18</f>
        <v>#REF!</v>
      </c>
      <c r="N16" s="6" t="e">
        <f>#REF!/1.18</f>
        <v>#REF!</v>
      </c>
      <c r="O16" s="6" t="e">
        <f t="shared" si="2"/>
        <v>#REF!</v>
      </c>
    </row>
    <row r="17" spans="1:15" ht="24">
      <c r="A17" s="20"/>
      <c r="B17" s="21" t="s">
        <v>7</v>
      </c>
      <c r="C17" s="6" t="e">
        <f>(#REF!-#REF!)/1.18</f>
        <v>#REF!</v>
      </c>
      <c r="D17" s="6" t="e">
        <f>(#REF!-#REF!)/1.18</f>
        <v>#REF!</v>
      </c>
      <c r="E17" s="6" t="e">
        <f>(#REF!-#REF!)/1.18</f>
        <v>#REF!</v>
      </c>
      <c r="F17" s="6" t="e">
        <f>(#REF!-#REF!)/1.18</f>
        <v>#REF!</v>
      </c>
      <c r="G17" s="6" t="e">
        <f>(#REF!-#REF!)/1.18</f>
        <v>#REF!</v>
      </c>
      <c r="H17" s="6" t="e">
        <f>(#REF!-#REF!)/1.18</f>
        <v>#REF!</v>
      </c>
      <c r="I17" s="6" t="e">
        <f>(#REF!-#REF!)/1.18</f>
        <v>#REF!</v>
      </c>
      <c r="J17" s="6" t="e">
        <f>(#REF!-#REF!)/1.18</f>
        <v>#REF!</v>
      </c>
      <c r="K17" s="6" t="e">
        <f>(#REF!-#REF!)/1.18</f>
        <v>#REF!</v>
      </c>
      <c r="L17" s="6" t="e">
        <f>(#REF!-#REF!)/1.18</f>
        <v>#REF!</v>
      </c>
      <c r="M17" s="6" t="e">
        <f>(#REF!-#REF!)/1.18</f>
        <v>#REF!</v>
      </c>
      <c r="N17" s="6" t="e">
        <f>(#REF!-#REF!)/1.18</f>
        <v>#REF!</v>
      </c>
      <c r="O17" s="6" t="e">
        <f t="shared" si="2"/>
        <v>#REF!</v>
      </c>
    </row>
    <row r="18" spans="1:15" ht="12">
      <c r="A18" s="14" t="s">
        <v>27</v>
      </c>
      <c r="B18" s="27" t="s">
        <v>28</v>
      </c>
      <c r="C18" s="11" t="e">
        <f aca="true" t="shared" si="6" ref="C18:N18">SUM(C19:C19)</f>
        <v>#REF!</v>
      </c>
      <c r="D18" s="11" t="e">
        <f t="shared" si="6"/>
        <v>#REF!</v>
      </c>
      <c r="E18" s="11" t="e">
        <f t="shared" si="6"/>
        <v>#REF!</v>
      </c>
      <c r="F18" s="11" t="e">
        <f t="shared" si="6"/>
        <v>#REF!</v>
      </c>
      <c r="G18" s="11" t="e">
        <f t="shared" si="6"/>
        <v>#REF!</v>
      </c>
      <c r="H18" s="11" t="e">
        <f t="shared" si="6"/>
        <v>#REF!</v>
      </c>
      <c r="I18" s="11" t="e">
        <f t="shared" si="6"/>
        <v>#REF!</v>
      </c>
      <c r="J18" s="11" t="e">
        <f t="shared" si="6"/>
        <v>#REF!</v>
      </c>
      <c r="K18" s="11" t="e">
        <f t="shared" si="6"/>
        <v>#REF!</v>
      </c>
      <c r="L18" s="11" t="e">
        <f t="shared" si="6"/>
        <v>#REF!</v>
      </c>
      <c r="M18" s="11" t="e">
        <f t="shared" si="6"/>
        <v>#REF!</v>
      </c>
      <c r="N18" s="11" t="e">
        <f t="shared" si="6"/>
        <v>#REF!</v>
      </c>
      <c r="O18" s="11" t="e">
        <f t="shared" si="2"/>
        <v>#REF!</v>
      </c>
    </row>
    <row r="19" spans="1:15" ht="12">
      <c r="A19" s="20"/>
      <c r="B19" s="21" t="s">
        <v>49</v>
      </c>
      <c r="C19" s="6" t="e">
        <f>(#REF!+#REF!+#REF!+#REF!)/1.18</f>
        <v>#REF!</v>
      </c>
      <c r="D19" s="6" t="e">
        <f>(#REF!+#REF!+#REF!+#REF!)/1.18</f>
        <v>#REF!</v>
      </c>
      <c r="E19" s="6" t="e">
        <f>(#REF!+#REF!+#REF!+#REF!)/1.18</f>
        <v>#REF!</v>
      </c>
      <c r="F19" s="6" t="e">
        <f>(#REF!+#REF!+#REF!+#REF!)/1.18</f>
        <v>#REF!</v>
      </c>
      <c r="G19" s="6" t="e">
        <f>(#REF!+#REF!+#REF!+#REF!)/1.18</f>
        <v>#REF!</v>
      </c>
      <c r="H19" s="6" t="e">
        <f>(#REF!+#REF!+#REF!+#REF!)/1.18</f>
        <v>#REF!</v>
      </c>
      <c r="I19" s="6" t="e">
        <f>(#REF!+#REF!+#REF!+#REF!)/1.18</f>
        <v>#REF!</v>
      </c>
      <c r="J19" s="6" t="e">
        <f>(#REF!+#REF!+#REF!+#REF!)/1.18</f>
        <v>#REF!</v>
      </c>
      <c r="K19" s="6" t="e">
        <f>(#REF!+#REF!+#REF!+#REF!)/1.18</f>
        <v>#REF!</v>
      </c>
      <c r="L19" s="6" t="e">
        <f>(#REF!+#REF!+#REF!+#REF!)/1.18</f>
        <v>#REF!</v>
      </c>
      <c r="M19" s="6" t="e">
        <f>(#REF!+#REF!+#REF!+#REF!)/1.18</f>
        <v>#REF!</v>
      </c>
      <c r="N19" s="6" t="e">
        <f>(#REF!+#REF!+#REF!+#REF!)/1.18</f>
        <v>#REF!</v>
      </c>
      <c r="O19" s="6" t="e">
        <f t="shared" si="2"/>
        <v>#REF!</v>
      </c>
    </row>
    <row r="20" spans="1:15" ht="12">
      <c r="A20" s="14" t="s">
        <v>29</v>
      </c>
      <c r="B20" s="27" t="s">
        <v>30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f t="shared" si="2"/>
        <v>0</v>
      </c>
    </row>
    <row r="21" spans="1:15" ht="12">
      <c r="A21" s="14" t="s">
        <v>31</v>
      </c>
      <c r="B21" s="27" t="s">
        <v>9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>
        <f t="shared" si="2"/>
        <v>0</v>
      </c>
    </row>
    <row r="22" spans="1:15" ht="12">
      <c r="A22" s="14" t="s">
        <v>32</v>
      </c>
      <c r="B22" s="27" t="s">
        <v>8</v>
      </c>
      <c r="C22" s="11" t="e">
        <f>#REF!</f>
        <v>#REF!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11" t="e">
        <f>#REF!</f>
        <v>#REF!</v>
      </c>
      <c r="H22" s="11" t="e">
        <f>#REF!</f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  <c r="O22" s="11" t="e">
        <f t="shared" si="2"/>
        <v>#REF!</v>
      </c>
    </row>
    <row r="23" spans="1:15" ht="12">
      <c r="A23" s="14" t="s">
        <v>34</v>
      </c>
      <c r="B23" s="27" t="s">
        <v>10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>
        <f t="shared" si="2"/>
        <v>0</v>
      </c>
    </row>
    <row r="24" spans="1:15" ht="12">
      <c r="A24" s="14" t="s">
        <v>11</v>
      </c>
      <c r="B24" s="27" t="s">
        <v>12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>
        <f t="shared" si="2"/>
        <v>0</v>
      </c>
    </row>
    <row r="25" spans="1:15" ht="12">
      <c r="A25" s="14" t="s">
        <v>13</v>
      </c>
      <c r="B25" s="27" t="s">
        <v>14</v>
      </c>
      <c r="C25" s="11" t="e">
        <f>#REF!/1.18</f>
        <v>#REF!</v>
      </c>
      <c r="D25" s="11" t="e">
        <f>#REF!/1.18</f>
        <v>#REF!</v>
      </c>
      <c r="E25" s="11" t="e">
        <f>#REF!/1.18</f>
        <v>#REF!</v>
      </c>
      <c r="F25" s="11" t="e">
        <f>#REF!/1.18</f>
        <v>#REF!</v>
      </c>
      <c r="G25" s="11" t="e">
        <f>#REF!/1.18</f>
        <v>#REF!</v>
      </c>
      <c r="H25" s="11" t="e">
        <f>#REF!/1.18</f>
        <v>#REF!</v>
      </c>
      <c r="I25" s="11" t="e">
        <f>#REF!/1.18</f>
        <v>#REF!</v>
      </c>
      <c r="J25" s="11" t="e">
        <f>#REF!/1.18</f>
        <v>#REF!</v>
      </c>
      <c r="K25" s="11" t="e">
        <f>#REF!/1.18</f>
        <v>#REF!</v>
      </c>
      <c r="L25" s="11" t="e">
        <f>#REF!/1.18</f>
        <v>#REF!</v>
      </c>
      <c r="M25" s="11" t="e">
        <f>#REF!/1.18</f>
        <v>#REF!</v>
      </c>
      <c r="N25" s="11" t="e">
        <f>#REF!/1.18</f>
        <v>#REF!</v>
      </c>
      <c r="O25" s="11" t="e">
        <f t="shared" si="2"/>
        <v>#REF!</v>
      </c>
    </row>
    <row r="26" spans="1:15" s="8" customFormat="1" ht="12">
      <c r="A26" s="13"/>
      <c r="B26" s="26" t="s">
        <v>48</v>
      </c>
      <c r="C26" s="22" t="e">
        <f>#REF!</f>
        <v>#REF!</v>
      </c>
      <c r="D26" s="22" t="e">
        <f aca="true" t="shared" si="7" ref="D26:N26">D5-D6</f>
        <v>#REF!</v>
      </c>
      <c r="E26" s="22" t="e">
        <f t="shared" si="7"/>
        <v>#REF!</v>
      </c>
      <c r="F26" s="22" t="e">
        <f t="shared" si="7"/>
        <v>#REF!</v>
      </c>
      <c r="G26" s="22" t="e">
        <f t="shared" si="7"/>
        <v>#REF!</v>
      </c>
      <c r="H26" s="22" t="e">
        <f t="shared" si="7"/>
        <v>#REF!</v>
      </c>
      <c r="I26" s="22" t="e">
        <f t="shared" si="7"/>
        <v>#REF!</v>
      </c>
      <c r="J26" s="22" t="e">
        <f t="shared" si="7"/>
        <v>#REF!</v>
      </c>
      <c r="K26" s="22" t="e">
        <f t="shared" si="7"/>
        <v>#REF!</v>
      </c>
      <c r="L26" s="22" t="e">
        <f t="shared" si="7"/>
        <v>#REF!</v>
      </c>
      <c r="M26" s="22" t="e">
        <f t="shared" si="7"/>
        <v>#REF!</v>
      </c>
      <c r="N26" s="22" t="e">
        <f t="shared" si="7"/>
        <v>#REF!</v>
      </c>
      <c r="O26" s="22" t="e">
        <f t="shared" si="2"/>
        <v>#REF!</v>
      </c>
    </row>
    <row r="27" spans="1:15" ht="12">
      <c r="A27" s="12"/>
      <c r="B27" s="28" t="s">
        <v>16</v>
      </c>
      <c r="C27" s="6" t="e">
        <f>C4+C26</f>
        <v>#REF!</v>
      </c>
      <c r="D27" s="6" t="e">
        <f aca="true" t="shared" si="8" ref="D27:O27">D4+D26</f>
        <v>#REF!</v>
      </c>
      <c r="E27" s="6" t="e">
        <f t="shared" si="8"/>
        <v>#REF!</v>
      </c>
      <c r="F27" s="6" t="e">
        <f t="shared" si="8"/>
        <v>#REF!</v>
      </c>
      <c r="G27" s="6" t="e">
        <f t="shared" si="8"/>
        <v>#REF!</v>
      </c>
      <c r="H27" s="6" t="e">
        <f t="shared" si="8"/>
        <v>#REF!</v>
      </c>
      <c r="I27" s="6" t="e">
        <f t="shared" si="8"/>
        <v>#REF!</v>
      </c>
      <c r="J27" s="6" t="e">
        <f t="shared" si="8"/>
        <v>#REF!</v>
      </c>
      <c r="K27" s="6" t="e">
        <f t="shared" si="8"/>
        <v>#REF!</v>
      </c>
      <c r="L27" s="6" t="e">
        <f t="shared" si="8"/>
        <v>#REF!</v>
      </c>
      <c r="M27" s="6" t="e">
        <f t="shared" si="8"/>
        <v>#REF!</v>
      </c>
      <c r="N27" s="6" t="e">
        <f t="shared" si="8"/>
        <v>#REF!</v>
      </c>
      <c r="O27" s="6" t="e">
        <f t="shared" si="8"/>
        <v>#REF!</v>
      </c>
    </row>
    <row r="28" spans="1:15" ht="12">
      <c r="A28" s="12"/>
      <c r="B28" s="28" t="s">
        <v>17</v>
      </c>
      <c r="C28" s="6" t="e">
        <f>IF(C27&lt;0,0,C27*20%)</f>
        <v>#REF!</v>
      </c>
      <c r="D28" s="6" t="e">
        <f aca="true" t="shared" si="9" ref="D28:O28">IF(D27&lt;0,0,D27*20%)</f>
        <v>#REF!</v>
      </c>
      <c r="E28" s="6" t="e">
        <f t="shared" si="9"/>
        <v>#REF!</v>
      </c>
      <c r="F28" s="6" t="e">
        <f t="shared" si="9"/>
        <v>#REF!</v>
      </c>
      <c r="G28" s="6" t="e">
        <f t="shared" si="9"/>
        <v>#REF!</v>
      </c>
      <c r="H28" s="6" t="e">
        <f t="shared" si="9"/>
        <v>#REF!</v>
      </c>
      <c r="I28" s="6" t="e">
        <f t="shared" si="9"/>
        <v>#REF!</v>
      </c>
      <c r="J28" s="6" t="e">
        <f t="shared" si="9"/>
        <v>#REF!</v>
      </c>
      <c r="K28" s="6" t="e">
        <f t="shared" si="9"/>
        <v>#REF!</v>
      </c>
      <c r="L28" s="6" t="e">
        <f t="shared" si="9"/>
        <v>#REF!</v>
      </c>
      <c r="M28" s="6" t="e">
        <f t="shared" si="9"/>
        <v>#REF!</v>
      </c>
      <c r="N28" s="6" t="e">
        <f t="shared" si="9"/>
        <v>#REF!</v>
      </c>
      <c r="O28" s="6" t="e">
        <f t="shared" si="9"/>
        <v>#REF!</v>
      </c>
    </row>
    <row r="30" spans="2:3" ht="12">
      <c r="B30" s="29" t="s">
        <v>51</v>
      </c>
      <c r="C30" s="10" t="e">
        <f>C27-C28</f>
        <v>#REF!</v>
      </c>
    </row>
    <row r="31" ht="12">
      <c r="L31" s="10"/>
    </row>
    <row r="32" ht="12">
      <c r="L32" s="10"/>
    </row>
    <row r="33" ht="12">
      <c r="D33" s="10"/>
    </row>
    <row r="34" ht="12">
      <c r="D34" s="10"/>
    </row>
    <row r="35" ht="12">
      <c r="D35" s="10"/>
    </row>
    <row r="38" ht="12">
      <c r="D38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5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17.875" style="0" bestFit="1" customWidth="1"/>
    <col min="2" max="2" width="15.00390625" style="0" bestFit="1" customWidth="1"/>
    <col min="3" max="5" width="11.875" style="0" bestFit="1" customWidth="1"/>
  </cols>
  <sheetData>
    <row r="3" spans="1:2" ht="12.75">
      <c r="A3">
        <v>0.2</v>
      </c>
      <c r="B3" t="s">
        <v>53</v>
      </c>
    </row>
    <row r="5" spans="1:5" ht="12.75">
      <c r="A5" s="1" t="s">
        <v>52</v>
      </c>
      <c r="B5" s="30">
        <v>2010</v>
      </c>
      <c r="C5" s="31">
        <v>2011</v>
      </c>
      <c r="D5" s="31">
        <v>2012</v>
      </c>
      <c r="E5" s="31">
        <v>2013</v>
      </c>
    </row>
    <row r="6" spans="1:5" ht="12.75">
      <c r="A6" s="1" t="s">
        <v>54</v>
      </c>
      <c r="B6" s="1">
        <v>-2323703</v>
      </c>
      <c r="C6" s="32">
        <v>1276297</v>
      </c>
      <c r="D6" s="32">
        <v>1937800</v>
      </c>
      <c r="E6" s="32">
        <v>2375600</v>
      </c>
    </row>
    <row r="7" spans="1:5" ht="12.75">
      <c r="A7" s="1" t="s">
        <v>55</v>
      </c>
      <c r="B7" s="1">
        <v>1</v>
      </c>
      <c r="C7" s="1">
        <f>1+A3*3/12</f>
        <v>1.05</v>
      </c>
      <c r="D7" s="1">
        <f>C7*(1+A3)</f>
        <v>1.26</v>
      </c>
      <c r="E7" s="1">
        <f>D7*(1+A3)</f>
        <v>1.512</v>
      </c>
    </row>
    <row r="8" spans="1:5" ht="12.75">
      <c r="A8" s="1" t="s">
        <v>56</v>
      </c>
      <c r="B8" s="1">
        <v>-2323703</v>
      </c>
      <c r="C8" s="33">
        <f>C6/C7</f>
        <v>1215520.9523809524</v>
      </c>
      <c r="D8" s="32">
        <f>D6/D7</f>
        <v>1537936.507936508</v>
      </c>
      <c r="E8" s="32">
        <f>E6/E7</f>
        <v>1571164.0211640212</v>
      </c>
    </row>
    <row r="9" spans="1:5" ht="12.75">
      <c r="A9" s="1" t="s">
        <v>57</v>
      </c>
      <c r="B9" s="1">
        <v>-2323703</v>
      </c>
      <c r="C9" s="34">
        <f>B9+C8</f>
        <v>-1108182.0476190476</v>
      </c>
      <c r="D9" s="34">
        <f>C9+D8</f>
        <v>429754.46031746035</v>
      </c>
      <c r="E9" s="34">
        <f>D9+E8</f>
        <v>2000918.4814814816</v>
      </c>
    </row>
    <row r="12" spans="1:3" ht="12.75">
      <c r="A12" t="s">
        <v>58</v>
      </c>
      <c r="B12" s="35" t="s">
        <v>60</v>
      </c>
      <c r="C12" t="s">
        <v>59</v>
      </c>
    </row>
    <row r="13" spans="1:3" ht="12.75">
      <c r="A13" t="s">
        <v>36</v>
      </c>
      <c r="B13" s="2">
        <v>-2323703</v>
      </c>
      <c r="C13">
        <v>0</v>
      </c>
    </row>
    <row r="14" spans="1:3" ht="12.75">
      <c r="A14" t="s">
        <v>37</v>
      </c>
      <c r="B14">
        <f>B13+(C14*9000)</f>
        <v>-2053703</v>
      </c>
      <c r="C14">
        <v>30</v>
      </c>
    </row>
    <row r="15" spans="1:3" ht="12.75">
      <c r="A15" t="s">
        <v>38</v>
      </c>
      <c r="B15">
        <f aca="true" t="shared" si="0" ref="B15:B23">B14+(C15*9000)</f>
        <v>-1783703</v>
      </c>
      <c r="C15">
        <v>30</v>
      </c>
    </row>
    <row r="16" spans="1:3" ht="12.75">
      <c r="A16" t="s">
        <v>39</v>
      </c>
      <c r="B16">
        <f t="shared" si="0"/>
        <v>-1513703</v>
      </c>
      <c r="C16">
        <v>30</v>
      </c>
    </row>
    <row r="17" spans="1:3" ht="12.75">
      <c r="A17" t="s">
        <v>40</v>
      </c>
      <c r="B17">
        <f t="shared" si="0"/>
        <v>-1423703</v>
      </c>
      <c r="C17">
        <v>10</v>
      </c>
    </row>
    <row r="18" spans="1:3" ht="12.75">
      <c r="A18" t="s">
        <v>41</v>
      </c>
      <c r="B18">
        <f t="shared" si="0"/>
        <v>-1333703</v>
      </c>
      <c r="C18">
        <v>10</v>
      </c>
    </row>
    <row r="19" spans="1:3" ht="12.75">
      <c r="A19" t="s">
        <v>42</v>
      </c>
      <c r="B19">
        <f t="shared" si="0"/>
        <v>-1063703</v>
      </c>
      <c r="C19">
        <v>30</v>
      </c>
    </row>
    <row r="20" spans="1:3" ht="12.75">
      <c r="A20" t="s">
        <v>43</v>
      </c>
      <c r="B20">
        <f t="shared" si="0"/>
        <v>-163703</v>
      </c>
      <c r="C20">
        <v>100</v>
      </c>
    </row>
    <row r="21" spans="1:3" ht="12.75">
      <c r="A21" t="s">
        <v>44</v>
      </c>
      <c r="B21">
        <f t="shared" si="0"/>
        <v>106297</v>
      </c>
      <c r="C21">
        <v>30</v>
      </c>
    </row>
    <row r="22" spans="1:3" ht="12.75">
      <c r="A22" t="s">
        <v>45</v>
      </c>
      <c r="B22">
        <f t="shared" si="0"/>
        <v>376297</v>
      </c>
      <c r="C22">
        <v>30</v>
      </c>
    </row>
    <row r="23" spans="1:3" ht="12.75">
      <c r="A23" t="s">
        <v>46</v>
      </c>
      <c r="B23">
        <f t="shared" si="0"/>
        <v>1276297</v>
      </c>
      <c r="C23">
        <v>100</v>
      </c>
    </row>
    <row r="25" spans="1:2" ht="12.75">
      <c r="A25" t="s">
        <v>58</v>
      </c>
      <c r="B25" s="35">
        <f>IRR(B20:B23)</f>
        <v>1.6393863532460917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Minkovs</dc:creator>
  <cp:keywords/>
  <dc:description/>
  <cp:lastModifiedBy>Миша</cp:lastModifiedBy>
  <cp:lastPrinted>2010-10-01T18:05:34Z</cp:lastPrinted>
  <dcterms:created xsi:type="dcterms:W3CDTF">2007-04-12T12:41:47Z</dcterms:created>
  <dcterms:modified xsi:type="dcterms:W3CDTF">2010-11-01T17:34:12Z</dcterms:modified>
  <cp:category/>
  <cp:version/>
  <cp:contentType/>
  <cp:contentStatus/>
</cp:coreProperties>
</file>